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policy-my.sharepoint.com/personal/mbarba_texaspolicy_com/Documents/"/>
    </mc:Choice>
  </mc:AlternateContent>
  <xr:revisionPtr revIDLastSave="24" documentId="8_{564578BC-0168-4763-BA45-78F0160C0D55}" xr6:coauthVersionLast="47" xr6:coauthVersionMax="47" xr10:uidLastSave="{CC4D1A36-BCBD-4F8F-8EE1-69D38EFD7506}"/>
  <bookViews>
    <workbookView minimized="1" xWindow="4428" yWindow="4680" windowWidth="11064" windowHeight="5736" xr2:uid="{F0663F46-04E7-4062-A300-F02A142E53C4}"/>
  </bookViews>
  <sheets>
    <sheet name="Summary" sheetId="10" r:id="rId1"/>
    <sheet name="Data" sheetId="9" r:id="rId2"/>
    <sheet name="Validation" sheetId="11" state="hidden" r:id="rId3"/>
    <sheet name="Sourc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0" l="1"/>
  <c r="A9" i="10"/>
  <c r="A8" i="10"/>
  <c r="A7" i="10"/>
  <c r="A6" i="10"/>
  <c r="E9" i="10"/>
  <c r="E8" i="10"/>
  <c r="E7" i="10"/>
  <c r="E6" i="10"/>
  <c r="D9" i="10"/>
  <c r="D8" i="10"/>
  <c r="D7" i="10"/>
  <c r="D6" i="10"/>
  <c r="C9" i="10"/>
  <c r="C8" i="10"/>
  <c r="C7" i="10"/>
  <c r="C6" i="10"/>
  <c r="B9" i="10"/>
  <c r="B8" i="10"/>
  <c r="B7" i="10"/>
  <c r="B6" i="10"/>
  <c r="H14" i="9"/>
  <c r="H11" i="9"/>
  <c r="H15" i="9"/>
  <c r="H16" i="9"/>
  <c r="H17" i="9"/>
  <c r="H20" i="9"/>
  <c r="H19" i="9"/>
  <c r="H22" i="9"/>
  <c r="H23" i="9"/>
  <c r="H24" i="9"/>
  <c r="H21" i="9"/>
  <c r="H26" i="9"/>
  <c r="H28" i="9"/>
  <c r="H27" i="9"/>
  <c r="H25" i="9"/>
  <c r="H30" i="9"/>
  <c r="H32" i="9"/>
  <c r="H31" i="9"/>
  <c r="H29" i="9"/>
  <c r="H34" i="9"/>
  <c r="H36" i="9"/>
  <c r="H35" i="9"/>
  <c r="H33" i="9"/>
  <c r="H38" i="9"/>
  <c r="H40" i="9"/>
  <c r="H39" i="9"/>
  <c r="H37" i="9"/>
  <c r="H43" i="9"/>
  <c r="H44" i="9"/>
  <c r="H42" i="9"/>
  <c r="H41" i="9"/>
  <c r="H48" i="9"/>
  <c r="H47" i="9"/>
  <c r="H46" i="9"/>
  <c r="H45" i="9"/>
  <c r="H51" i="9"/>
  <c r="H52" i="9"/>
  <c r="H50" i="9"/>
  <c r="H49" i="9"/>
  <c r="H56" i="9"/>
  <c r="H55" i="9"/>
  <c r="H54" i="9"/>
  <c r="H53" i="9"/>
  <c r="H60" i="9"/>
  <c r="H58" i="9"/>
  <c r="H59" i="9"/>
  <c r="H57" i="9"/>
  <c r="H3" i="9"/>
  <c r="H4" i="9"/>
  <c r="H5" i="9"/>
  <c r="H6" i="9"/>
  <c r="H7" i="9"/>
  <c r="H8" i="9"/>
  <c r="H10" i="9"/>
  <c r="H9" i="9"/>
  <c r="H13" i="9"/>
  <c r="H12" i="9"/>
  <c r="H18" i="9"/>
</calcChain>
</file>

<file path=xl/sharedStrings.xml><?xml version="1.0" encoding="utf-8"?>
<sst xmlns="http://schemas.openxmlformats.org/spreadsheetml/2006/main" count="162" uniqueCount="19">
  <si>
    <t>Math</t>
  </si>
  <si>
    <t>Reading</t>
  </si>
  <si>
    <t>Grade 4</t>
  </si>
  <si>
    <t>Below Basic</t>
  </si>
  <si>
    <t>Basic</t>
  </si>
  <si>
    <t>Proficient</t>
  </si>
  <si>
    <t>Advanced</t>
  </si>
  <si>
    <t>Year</t>
  </si>
  <si>
    <t>Subject</t>
  </si>
  <si>
    <t>Grade</t>
  </si>
  <si>
    <t>Check</t>
  </si>
  <si>
    <t>Source: https://www.nationsreportcard.gov/ndecore/landing</t>
  </si>
  <si>
    <t>Grade 8</t>
  </si>
  <si>
    <t>No Data</t>
  </si>
  <si>
    <t>Data</t>
  </si>
  <si>
    <t>Subject
&amp; Year</t>
  </si>
  <si>
    <t>Instructions: Select from dropdowns in Column E.</t>
  </si>
  <si>
    <t>Select Grade →</t>
  </si>
  <si>
    <t>Select Year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</si>
</sst>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%;#,###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</cellStyleXfs>
  <cellXfs count="11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1" quotePrefix="1" applyNumberFormat="1" applyFon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3" fillId="0" borderId="0" xfId="0" applyFont="1" applyAlignment="1">
      <alignment horizontal="left" vertical="center" readingOrder="1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left" vertical="center" wrapText="1"/>
    </xf>
  </cellXfs>
  <cellStyles count="3">
    <cellStyle name="Normal" xfId="0" builtinId="0"/>
    <cellStyle name="Normal 2" xfId="2" xr:uid="{6FA39621-25A1-4701-90AE-3B59CA142A88}"/>
    <cellStyle name="Percent" xfId="1" builtinId="5"/>
  </cellStyles>
  <dxfs count="10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#%;#,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#%;#,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#%;#,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#%;#,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</c:f>
          <c:strCache>
            <c:ptCount val="1"/>
            <c:pt idx="0">
              <c:v>NAEP: Texas Student Achievement, Grade 8 (2011 &amp; 2022)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Summary!$C$5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Summary!$A$6:$A$9</c:f>
              <c:strCache>
                <c:ptCount val="4"/>
                <c:pt idx="0">
                  <c:v>Math 2011</c:v>
                </c:pt>
                <c:pt idx="1">
                  <c:v>Math 2022</c:v>
                </c:pt>
                <c:pt idx="2">
                  <c:v>Reading 2011</c:v>
                </c:pt>
                <c:pt idx="3">
                  <c:v>Reading 2022</c:v>
                </c:pt>
              </c:strCache>
            </c:strRef>
          </c:cat>
          <c:val>
            <c:numRef>
              <c:f>Summary!$C$6:$C$9</c:f>
              <c:numCache>
                <c:formatCode>#,###%;#,###%</c:formatCode>
                <c:ptCount val="4"/>
                <c:pt idx="0">
                  <c:v>-0.41414024206702799</c:v>
                </c:pt>
                <c:pt idx="1">
                  <c:v>-0.36810050708393</c:v>
                </c:pt>
                <c:pt idx="2">
                  <c:v>-0.47945288691439403</c:v>
                </c:pt>
                <c:pt idx="3">
                  <c:v>-0.42593614252762102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6-4578-BEB4-85F95025F8C7}"/>
            </c:ext>
          </c:extLst>
        </c:ser>
        <c:ser>
          <c:idx val="0"/>
          <c:order val="1"/>
          <c:tx>
            <c:strRef>
              <c:f>Summary!$B$5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Summary!$A$6:$A$9</c:f>
              <c:strCache>
                <c:ptCount val="4"/>
                <c:pt idx="0">
                  <c:v>Math 2011</c:v>
                </c:pt>
                <c:pt idx="1">
                  <c:v>Math 2022</c:v>
                </c:pt>
                <c:pt idx="2">
                  <c:v>Reading 2011</c:v>
                </c:pt>
                <c:pt idx="3">
                  <c:v>Reading 2022</c:v>
                </c:pt>
              </c:strCache>
            </c:strRef>
          </c:cat>
          <c:val>
            <c:numRef>
              <c:f>Summary!$B$6:$B$9</c:f>
              <c:numCache>
                <c:formatCode>#,###%;#,###%</c:formatCode>
                <c:ptCount val="4"/>
                <c:pt idx="0">
                  <c:v>-0.18573195160733999</c:v>
                </c:pt>
                <c:pt idx="1">
                  <c:v>-0.39415223325499399</c:v>
                </c:pt>
                <c:pt idx="2">
                  <c:v>-0.25536650129021099</c:v>
                </c:pt>
                <c:pt idx="3">
                  <c:v>-0.34187346066418101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6-4578-BEB4-85F95025F8C7}"/>
            </c:ext>
          </c:extLst>
        </c:ser>
        <c:ser>
          <c:idx val="2"/>
          <c:order val="2"/>
          <c:tx>
            <c:strRef>
              <c:f>Summary!$D$5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Summary!$A$6:$A$9</c:f>
              <c:strCache>
                <c:ptCount val="4"/>
                <c:pt idx="0">
                  <c:v>Math 2011</c:v>
                </c:pt>
                <c:pt idx="1">
                  <c:v>Math 2022</c:v>
                </c:pt>
                <c:pt idx="2">
                  <c:v>Reading 2011</c:v>
                </c:pt>
                <c:pt idx="3">
                  <c:v>Reading 2022</c:v>
                </c:pt>
              </c:strCache>
            </c:strRef>
          </c:cat>
          <c:val>
            <c:numRef>
              <c:f>Summary!$D$6:$D$9</c:f>
              <c:numCache>
                <c:formatCode>#,###%;#,###%</c:formatCode>
                <c:ptCount val="4"/>
                <c:pt idx="0">
                  <c:v>0.310443832878111</c:v>
                </c:pt>
                <c:pt idx="1">
                  <c:v>0.18460180998150799</c:v>
                </c:pt>
                <c:pt idx="2">
                  <c:v>0.24942449555137799</c:v>
                </c:pt>
                <c:pt idx="3">
                  <c:v>0.21351688988276599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6-4578-BEB4-85F95025F8C7}"/>
            </c:ext>
          </c:extLst>
        </c:ser>
        <c:ser>
          <c:idx val="3"/>
          <c:order val="3"/>
          <c:tx>
            <c:strRef>
              <c:f>Summary!$E$5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Summary!$A$6:$A$9</c:f>
              <c:strCache>
                <c:ptCount val="4"/>
                <c:pt idx="0">
                  <c:v>Math 2011</c:v>
                </c:pt>
                <c:pt idx="1">
                  <c:v>Math 2022</c:v>
                </c:pt>
                <c:pt idx="2">
                  <c:v>Reading 2011</c:v>
                </c:pt>
                <c:pt idx="3">
                  <c:v>Reading 2022</c:v>
                </c:pt>
              </c:strCache>
            </c:strRef>
          </c:cat>
          <c:val>
            <c:numRef>
              <c:f>Summary!$E$6:$E$9</c:f>
              <c:numCache>
                <c:formatCode>#,###%;#,###%</c:formatCode>
                <c:ptCount val="4"/>
                <c:pt idx="0">
                  <c:v>8.9683973447520507E-2</c:v>
                </c:pt>
                <c:pt idx="1">
                  <c:v>5.3145449679568108E-2</c:v>
                </c:pt>
                <c:pt idx="2">
                  <c:v>1.5756116244017199E-2</c:v>
                </c:pt>
                <c:pt idx="3">
                  <c:v>1.8673506925432598E-2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6-4578-BEB4-85F95025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265791"/>
        <c:axId val="460266207"/>
      </c:barChart>
      <c:catAx>
        <c:axId val="46026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66207"/>
        <c:crossesAt val="-1"/>
        <c:auto val="1"/>
        <c:lblAlgn val="ctr"/>
        <c:lblOffset val="100"/>
        <c:noMultiLvlLbl val="0"/>
      </c:catAx>
      <c:valAx>
        <c:axId val="46026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6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</xdr:rowOff>
    </xdr:from>
    <xdr:to>
      <xdr:col>14</xdr:col>
      <xdr:colOff>144780</xdr:colOff>
      <xdr:row>20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F5C0F7-C80E-091E-4571-4A6AE2FCAD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42A1D83-6AA5-4F5E-84D8-7B2FE3883710}" name="Table13" displayName="Table13" ref="A5:E9" totalsRowShown="0" headerRowDxfId="9" dataDxfId="8" dataCellStyle="Percent">
  <tableColumns count="5">
    <tableColumn id="1" xr3:uid="{45DDBB6B-E2C9-4366-A8BB-0E7093E1A584}" name="Subject_x000a_&amp; Year"/>
    <tableColumn id="2" xr3:uid="{0DC9BD37-37D3-47AA-B486-765E53FD31B8}" name="Below Basic" dataDxfId="7" dataCellStyle="Percent"/>
    <tableColumn id="3" xr3:uid="{28002F03-5B62-4FB5-8B85-C6785B6E1E48}" name="Basic" dataDxfId="6" dataCellStyle="Percent"/>
    <tableColumn id="4" xr3:uid="{0DC847EA-CB4A-4522-B206-5BED86315EA1}" name="Proficient" dataDxfId="5" dataCellStyle="Percent"/>
    <tableColumn id="5" xr3:uid="{61B11F8B-5449-4630-97F7-339EA1C5FD93}" name="Advanced" dataDxfId="4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05E6746-8144-4CB3-A142-5E1595F62FDA}" name="Data" displayName="Data" ref="A2:H60" totalsRowShown="0">
  <autoFilter ref="A2:H60" xr:uid="{A05E6746-8144-4CB3-A142-5E1595F62FDA}"/>
  <sortState xmlns:xlrd2="http://schemas.microsoft.com/office/spreadsheetml/2017/richdata2" ref="A3:H60">
    <sortCondition ref="A2:A60"/>
  </sortState>
  <tableColumns count="8">
    <tableColumn id="1" xr3:uid="{5BC8E06B-EDDE-43E4-9529-789F3BFB1DC5}" name="Year"/>
    <tableColumn id="7" xr3:uid="{D396DE1C-336D-449B-9358-FEDC50DA1ABB}" name="Grade"/>
    <tableColumn id="8" xr3:uid="{A485DEF8-4905-4454-8BFE-49FAC31DF402}" name="Subject"/>
    <tableColumn id="9" xr3:uid="{62D56697-0ECC-4232-8409-1B539EE4D7D9}" name="Below Basic" dataCellStyle="Percent"/>
    <tableColumn id="10" xr3:uid="{B0C47EC8-E5F9-4AAF-9EA1-7AF592C9D91D}" name="Basic" dataDxfId="3" dataCellStyle="Percent"/>
    <tableColumn id="11" xr3:uid="{451C831E-4895-4C71-A27C-E7EDB6EC1120}" name="Proficient" dataDxfId="2" dataCellStyle="Percent"/>
    <tableColumn id="12" xr3:uid="{A8DD6A5E-72BC-464A-BB8A-C7DB51D807D0}" name="Advanced" dataDxfId="1" dataCellStyle="Percent"/>
    <tableColumn id="13" xr3:uid="{37880FE0-9766-401B-ABCC-25151F9013B3}" name="Check" dataDxfId="0" dataCellStyle="Percent">
      <calculatedColumnFormula>SUM(Data[[#This Row],[Below Basic]:[Advanced]])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BF23-5F11-4C4F-A7BA-6DF91057011C}">
  <dimension ref="A1:J9"/>
  <sheetViews>
    <sheetView tabSelected="1" workbookViewId="0">
      <selection activeCell="P2" sqref="P2"/>
    </sheetView>
  </sheetViews>
  <sheetFormatPr defaultRowHeight="14.4" x14ac:dyDescent="0.3"/>
  <cols>
    <col min="1" max="5" width="15.6640625" customWidth="1"/>
    <col min="10" max="10" width="0" hidden="1" customWidth="1"/>
  </cols>
  <sheetData>
    <row r="1" spans="1:10" x14ac:dyDescent="0.3">
      <c r="A1" s="8" t="str">
        <f>"NAEP: Texas Student Achievement, "&amp;E2&amp;" ("&amp;E3&amp;" &amp; 2022)"</f>
        <v>NAEP: Texas Student Achievement, Grade 8 (2011 &amp; 2022)</v>
      </c>
    </row>
    <row r="2" spans="1:10" ht="14.4" customHeight="1" x14ac:dyDescent="0.3">
      <c r="A2" s="10" t="s">
        <v>16</v>
      </c>
      <c r="B2" s="10"/>
      <c r="C2" s="10"/>
      <c r="D2" s="7" t="s">
        <v>17</v>
      </c>
      <c r="E2" s="9" t="s">
        <v>12</v>
      </c>
    </row>
    <row r="3" spans="1:10" x14ac:dyDescent="0.3">
      <c r="A3" s="10"/>
      <c r="B3" s="10"/>
      <c r="C3" s="10"/>
      <c r="D3" s="7" t="s">
        <v>18</v>
      </c>
      <c r="E3" s="9">
        <v>2011</v>
      </c>
    </row>
    <row r="5" spans="1:10" ht="28.8" x14ac:dyDescent="0.3">
      <c r="A5" s="5" t="s">
        <v>15</v>
      </c>
      <c r="B5" s="6" t="s">
        <v>3</v>
      </c>
      <c r="C5" s="6" t="s">
        <v>4</v>
      </c>
      <c r="D5" s="6" t="s">
        <v>5</v>
      </c>
      <c r="E5" s="6" t="s">
        <v>6</v>
      </c>
      <c r="J5" t="s">
        <v>14</v>
      </c>
    </row>
    <row r="6" spans="1:10" x14ac:dyDescent="0.3">
      <c r="A6" t="str">
        <f>$J$6&amp;" "&amp;$E$3</f>
        <v>Math 2011</v>
      </c>
      <c r="B6" s="4">
        <f>SUMIFS(Data[Below Basic],
Data[Subject],J6,
Data[Grade],$E$2,
Data[Year],$E$3)*-1</f>
        <v>-0.18573195160733999</v>
      </c>
      <c r="C6" s="2">
        <f>SUMIFS(Data[Basic],
Data[Subject],J6,
Data[Grade],$E$2,
Data[Year],$E$3)*-1</f>
        <v>-0.41414024206702799</v>
      </c>
      <c r="D6" s="2">
        <f>SUMIFS(Data[Proficient],
Data[Subject],J6,
Data[Grade],$E$2,
Data[Year],$E$3)</f>
        <v>0.310443832878111</v>
      </c>
      <c r="E6" s="2">
        <f>SUMIFS(Data[Advanced],
Data[Subject],J6,
Data[Grade],$E$2,
Data[Year],$E$3)</f>
        <v>8.9683973447520507E-2</v>
      </c>
      <c r="J6" t="s">
        <v>0</v>
      </c>
    </row>
    <row r="7" spans="1:10" x14ac:dyDescent="0.3">
      <c r="A7" t="str">
        <f>$J$7&amp;" 2022"</f>
        <v>Math 2022</v>
      </c>
      <c r="B7" s="4">
        <f>SUMIFS(Data[Below Basic],
Data[Subject],J7,
Data[Grade],$E$2,
Data[Year],2022)*-1</f>
        <v>-0.39415223325499399</v>
      </c>
      <c r="C7" s="2">
        <f>SUMIFS(Data[Basic],
Data[Subject],J7,
Data[Grade],$E$2,
Data[Year],2022)*-1</f>
        <v>-0.36810050708393</v>
      </c>
      <c r="D7" s="2">
        <f>SUMIFS(Data[Proficient],
Data[Subject],J7,
Data[Grade],$E$2,
Data[Year],2022)</f>
        <v>0.18460180998150799</v>
      </c>
      <c r="E7" s="2">
        <f>SUMIFS(Data[Advanced],
Data[Subject],J7,
Data[Grade],$E$2,
Data[Year],2022)</f>
        <v>5.3145449679568108E-2</v>
      </c>
      <c r="J7" t="s">
        <v>0</v>
      </c>
    </row>
    <row r="8" spans="1:10" x14ac:dyDescent="0.3">
      <c r="A8" t="str">
        <f>$J$8&amp;" "&amp;$E$3</f>
        <v>Reading 2011</v>
      </c>
      <c r="B8" s="4">
        <f>SUMIFS(Data[Below Basic],
Data[Subject],J8,
Data[Grade],$E$2,
Data[Year],$E$3)*-1</f>
        <v>-0.25536650129021099</v>
      </c>
      <c r="C8" s="2">
        <f>SUMIFS(Data[Basic],
Data[Subject],J8,
Data[Grade],$E$2,
Data[Year],$E$3)*-1</f>
        <v>-0.47945288691439403</v>
      </c>
      <c r="D8" s="2">
        <f>SUMIFS(Data[Proficient],
Data[Subject],J8,
Data[Grade],$E$2,
Data[Year],$E$3)</f>
        <v>0.24942449555137799</v>
      </c>
      <c r="E8" s="2">
        <f>SUMIFS(Data[Advanced],
Data[Subject],J8,
Data[Grade],$E$2,
Data[Year],$E$3)</f>
        <v>1.5756116244017199E-2</v>
      </c>
      <c r="J8" t="s">
        <v>1</v>
      </c>
    </row>
    <row r="9" spans="1:10" x14ac:dyDescent="0.3">
      <c r="A9" t="str">
        <f>$J$9&amp;" 2022"</f>
        <v>Reading 2022</v>
      </c>
      <c r="B9" s="4">
        <f>SUMIFS(Data[Below Basic],
Data[Subject],J9,
Data[Grade],$E$2,
Data[Year],2022)*-1</f>
        <v>-0.34187346066418101</v>
      </c>
      <c r="C9" s="2">
        <f>SUMIFS(Data[Basic],
Data[Subject],J9,
Data[Grade],$E$2,
Data[Year],2022)*-1</f>
        <v>-0.42593614252762102</v>
      </c>
      <c r="D9" s="2">
        <f>SUMIFS(Data[Proficient],
Data[Subject],J9,
Data[Grade],$E$2,
Data[Year],2022)</f>
        <v>0.21351688988276599</v>
      </c>
      <c r="E9" s="2">
        <f>SUMIFS(Data[Advanced],
Data[Subject],J9,
Data[Grade],$E$2,
Data[Year],2022)</f>
        <v>1.8673506925432598E-2</v>
      </c>
      <c r="J9" t="s">
        <v>1</v>
      </c>
    </row>
  </sheetData>
  <mergeCells count="1">
    <mergeCell ref="A2:C3"/>
  </mergeCells>
  <pageMargins left="0.7" right="0.7" top="0.75" bottom="0.75" header="0.3" footer="0.3"/>
  <ignoredErrors>
    <ignoredError sqref="B7:E7 B8:E8" formula="1"/>
  </ignoredErrors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94B068-E481-4D21-9B12-B20B24759568}">
          <x14:formula1>
            <xm:f>Validation!$C$3:$C$17</xm:f>
          </x14:formula1>
          <xm:sqref>E3</xm:sqref>
        </x14:dataValidation>
        <x14:dataValidation type="list" allowBlank="1" showInputMessage="1" showErrorMessage="1" xr:uid="{369E6A50-5EB5-4A15-9A44-2927A9E6D1ED}">
          <x14:formula1>
            <xm:f>Validation!$A$2:$A$3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F0C9-C24C-415F-9A7F-3C29306C09A4}">
  <dimension ref="A2:H60"/>
  <sheetViews>
    <sheetView topLeftCell="A33" workbookViewId="0">
      <selection activeCell="I57" sqref="I57"/>
    </sheetView>
  </sheetViews>
  <sheetFormatPr defaultRowHeight="14.4" x14ac:dyDescent="0.3"/>
  <cols>
    <col min="1" max="1" width="6.77734375" customWidth="1"/>
    <col min="2" max="2" width="8.21875" customWidth="1"/>
    <col min="3" max="3" width="9.33203125" customWidth="1"/>
  </cols>
  <sheetData>
    <row r="2" spans="1:8" x14ac:dyDescent="0.3">
      <c r="A2" t="s">
        <v>7</v>
      </c>
      <c r="B2" t="s">
        <v>9</v>
      </c>
      <c r="C2" t="s">
        <v>8</v>
      </c>
      <c r="D2" t="s">
        <v>3</v>
      </c>
      <c r="E2" t="s">
        <v>4</v>
      </c>
      <c r="F2" t="s">
        <v>5</v>
      </c>
      <c r="G2" t="s">
        <v>6</v>
      </c>
      <c r="H2" t="s">
        <v>10</v>
      </c>
    </row>
    <row r="3" spans="1:8" x14ac:dyDescent="0.3">
      <c r="A3">
        <v>1992</v>
      </c>
      <c r="B3" t="s">
        <v>2</v>
      </c>
      <c r="C3" t="s">
        <v>0</v>
      </c>
      <c r="D3" s="1">
        <v>0.44265488595167002</v>
      </c>
      <c r="E3" s="1">
        <v>0.40695021778154905</v>
      </c>
      <c r="F3" s="1">
        <v>0.138687153463454</v>
      </c>
      <c r="G3" s="1">
        <v>1.17077428033269E-2</v>
      </c>
      <c r="H3" s="1">
        <f>SUM(Data[[#This Row],[Below Basic]:[Advanced]])</f>
        <v>0.99999999999999989</v>
      </c>
    </row>
    <row r="4" spans="1:8" x14ac:dyDescent="0.3">
      <c r="A4">
        <v>1992</v>
      </c>
      <c r="B4" t="s">
        <v>12</v>
      </c>
      <c r="C4" t="s">
        <v>0</v>
      </c>
      <c r="D4" s="1">
        <v>0.47303249826092902</v>
      </c>
      <c r="E4" s="1">
        <v>0.34610852034238199</v>
      </c>
      <c r="F4" s="1">
        <v>0.149057809711375</v>
      </c>
      <c r="G4" s="1">
        <v>3.1801171685314801E-2</v>
      </c>
      <c r="H4" s="1">
        <f>SUM(Data[[#This Row],[Below Basic]:[Advanced]])</f>
        <v>1.0000000000000009</v>
      </c>
    </row>
    <row r="5" spans="1:8" x14ac:dyDescent="0.3">
      <c r="A5">
        <v>1992</v>
      </c>
      <c r="B5" t="s">
        <v>2</v>
      </c>
      <c r="C5" t="s">
        <v>1</v>
      </c>
      <c r="D5" s="1">
        <v>0.43431072692401995</v>
      </c>
      <c r="E5" s="1">
        <v>0.33007604622124398</v>
      </c>
      <c r="F5" s="1">
        <v>0.19434691262420198</v>
      </c>
      <c r="G5" s="1">
        <v>4.1266314230533799E-2</v>
      </c>
      <c r="H5" s="1">
        <f>SUM(Data[[#This Row],[Below Basic]:[Advanced]])</f>
        <v>0.99999999999999978</v>
      </c>
    </row>
    <row r="6" spans="1:8" x14ac:dyDescent="0.3">
      <c r="A6">
        <v>1992</v>
      </c>
      <c r="B6" t="s">
        <v>12</v>
      </c>
      <c r="C6" t="s">
        <v>1</v>
      </c>
      <c r="D6" s="1" t="s">
        <v>13</v>
      </c>
      <c r="E6" s="1" t="s">
        <v>13</v>
      </c>
      <c r="F6" s="1" t="s">
        <v>13</v>
      </c>
      <c r="G6" s="1" t="s">
        <v>13</v>
      </c>
      <c r="H6" s="1">
        <f>SUM(Data[[#This Row],[Below Basic]:[Advanced]])</f>
        <v>0</v>
      </c>
    </row>
    <row r="7" spans="1:8" x14ac:dyDescent="0.3">
      <c r="A7">
        <v>1994</v>
      </c>
      <c r="B7" t="s">
        <v>2</v>
      </c>
      <c r="C7" t="s">
        <v>1</v>
      </c>
      <c r="D7" s="1">
        <v>0.42368926069530799</v>
      </c>
      <c r="E7" s="1">
        <v>0.31686993159624999</v>
      </c>
      <c r="F7" s="1">
        <v>0.20014257747304298</v>
      </c>
      <c r="G7" s="1">
        <v>5.9298230235398194E-2</v>
      </c>
      <c r="H7" s="1">
        <f>SUM(Data[[#This Row],[Below Basic]:[Advanced]])</f>
        <v>0.99999999999999911</v>
      </c>
    </row>
    <row r="8" spans="1:8" x14ac:dyDescent="0.3">
      <c r="A8">
        <v>1994</v>
      </c>
      <c r="B8" t="s">
        <v>12</v>
      </c>
      <c r="C8" t="s">
        <v>1</v>
      </c>
      <c r="D8" s="1" t="s">
        <v>13</v>
      </c>
      <c r="E8" s="1" t="s">
        <v>13</v>
      </c>
      <c r="F8" s="1" t="s">
        <v>13</v>
      </c>
      <c r="G8" s="1" t="s">
        <v>13</v>
      </c>
      <c r="H8" s="1">
        <f>SUM(Data[[#This Row],[Below Basic]:[Advanced]])</f>
        <v>0</v>
      </c>
    </row>
    <row r="9" spans="1:8" x14ac:dyDescent="0.3">
      <c r="A9">
        <v>1996</v>
      </c>
      <c r="B9" t="s">
        <v>12</v>
      </c>
      <c r="C9" t="s">
        <v>0</v>
      </c>
      <c r="D9" s="1">
        <v>0.40563427056058005</v>
      </c>
      <c r="E9" s="1">
        <v>0.38566939628206903</v>
      </c>
      <c r="F9" s="1">
        <v>0.18187852492652401</v>
      </c>
      <c r="G9" s="1">
        <v>2.6817808230827002E-2</v>
      </c>
      <c r="H9" s="1">
        <f>SUM(Data[[#This Row],[Below Basic]:[Advanced]])</f>
        <v>1</v>
      </c>
    </row>
    <row r="10" spans="1:8" x14ac:dyDescent="0.3">
      <c r="A10">
        <v>1996</v>
      </c>
      <c r="B10" t="s">
        <v>2</v>
      </c>
      <c r="C10" t="s">
        <v>0</v>
      </c>
      <c r="D10" s="1">
        <v>0.305680258176381</v>
      </c>
      <c r="E10" s="1">
        <v>0.44158229357338696</v>
      </c>
      <c r="F10" s="1">
        <v>0.22458310927207598</v>
      </c>
      <c r="G10" s="1">
        <v>2.8154338978155603E-2</v>
      </c>
      <c r="H10" s="1">
        <f>SUM(Data[[#This Row],[Below Basic]:[Advanced]])</f>
        <v>0.99999999999999956</v>
      </c>
    </row>
    <row r="11" spans="1:8" x14ac:dyDescent="0.3">
      <c r="A11">
        <v>1998</v>
      </c>
      <c r="B11" t="s">
        <v>12</v>
      </c>
      <c r="C11" t="s">
        <v>1</v>
      </c>
      <c r="D11" s="1">
        <v>0.25849296045133302</v>
      </c>
      <c r="E11" s="1">
        <v>0.470832426294989</v>
      </c>
      <c r="F11" s="1">
        <v>0.25747322899427799</v>
      </c>
      <c r="G11" s="1">
        <v>1.32013842593994E-2</v>
      </c>
      <c r="H11" s="1">
        <f>SUM(Data[[#This Row],[Below Basic]:[Advanced]])</f>
        <v>0.99999999999999956</v>
      </c>
    </row>
    <row r="12" spans="1:8" x14ac:dyDescent="0.3">
      <c r="A12">
        <v>1998</v>
      </c>
      <c r="B12" t="s">
        <v>12</v>
      </c>
      <c r="C12" t="s">
        <v>1</v>
      </c>
      <c r="D12" s="1">
        <v>0.24353347958011898</v>
      </c>
      <c r="E12" s="1">
        <v>0.47766924816790501</v>
      </c>
      <c r="F12" s="1">
        <v>0.26480283760179901</v>
      </c>
      <c r="G12" s="1">
        <v>1.3994434650176399E-2</v>
      </c>
      <c r="H12" s="1">
        <f>SUM(Data[[#This Row],[Below Basic]:[Advanced]])</f>
        <v>0.99999999999999933</v>
      </c>
    </row>
    <row r="13" spans="1:8" x14ac:dyDescent="0.3">
      <c r="A13">
        <v>1998</v>
      </c>
      <c r="B13" t="s">
        <v>2</v>
      </c>
      <c r="C13" t="s">
        <v>1</v>
      </c>
      <c r="D13" s="1">
        <v>0.37331384152981201</v>
      </c>
      <c r="E13" s="1">
        <v>0.34021031325250806</v>
      </c>
      <c r="F13" s="1">
        <v>0.232071179085347</v>
      </c>
      <c r="G13" s="1">
        <v>5.4404666132333503E-2</v>
      </c>
      <c r="H13" s="1">
        <f>SUM(Data[[#This Row],[Below Basic]:[Advanced]])</f>
        <v>1.0000000000000007</v>
      </c>
    </row>
    <row r="14" spans="1:8" x14ac:dyDescent="0.3">
      <c r="A14">
        <v>1998</v>
      </c>
      <c r="B14" t="s">
        <v>2</v>
      </c>
      <c r="C14" t="s">
        <v>1</v>
      </c>
      <c r="D14" s="1">
        <v>0.40937740333218103</v>
      </c>
      <c r="E14" s="1">
        <v>0.308879730766768</v>
      </c>
      <c r="F14" s="1">
        <v>0.22539818995627101</v>
      </c>
      <c r="G14" s="1">
        <v>5.6344675944780501E-2</v>
      </c>
      <c r="H14" s="1">
        <f>SUM(Data[[#This Row],[Below Basic]:[Advanced]])</f>
        <v>1.0000000000000004</v>
      </c>
    </row>
    <row r="15" spans="1:8" x14ac:dyDescent="0.3">
      <c r="A15">
        <v>2000</v>
      </c>
      <c r="B15" t="s">
        <v>2</v>
      </c>
      <c r="C15" t="s">
        <v>0</v>
      </c>
      <c r="D15" s="1">
        <v>0.24251812661185099</v>
      </c>
      <c r="E15" s="1">
        <v>0.50378035544343402</v>
      </c>
      <c r="F15" s="1">
        <v>0.23549050748045899</v>
      </c>
      <c r="G15" s="1">
        <v>1.8211010464256602E-2</v>
      </c>
      <c r="H15" s="1">
        <f>SUM(Data[[#This Row],[Below Basic]:[Advanced]])</f>
        <v>1.0000000000000007</v>
      </c>
    </row>
    <row r="16" spans="1:8" x14ac:dyDescent="0.3">
      <c r="A16">
        <v>2000</v>
      </c>
      <c r="B16" t="s">
        <v>12</v>
      </c>
      <c r="C16" t="s">
        <v>0</v>
      </c>
      <c r="D16" s="1">
        <v>0.33127912717320596</v>
      </c>
      <c r="E16" s="1">
        <v>0.42935510196496601</v>
      </c>
      <c r="F16" s="1">
        <v>0.21441352158926899</v>
      </c>
      <c r="G16" s="1">
        <v>2.4952249272559502E-2</v>
      </c>
      <c r="H16" s="1">
        <f>SUM(Data[[#This Row],[Below Basic]:[Advanced]])</f>
        <v>1.0000000000000004</v>
      </c>
    </row>
    <row r="17" spans="1:8" x14ac:dyDescent="0.3">
      <c r="A17">
        <v>2000</v>
      </c>
      <c r="B17" t="s">
        <v>2</v>
      </c>
      <c r="C17" t="s">
        <v>1</v>
      </c>
      <c r="D17" s="1" t="s">
        <v>13</v>
      </c>
      <c r="E17" s="1" t="s">
        <v>13</v>
      </c>
      <c r="F17" s="1" t="s">
        <v>13</v>
      </c>
      <c r="G17" s="1" t="s">
        <v>13</v>
      </c>
      <c r="H17" s="1">
        <f>SUM(Data[[#This Row],[Below Basic]:[Advanced]])</f>
        <v>0</v>
      </c>
    </row>
    <row r="18" spans="1:8" x14ac:dyDescent="0.3">
      <c r="A18">
        <v>2000</v>
      </c>
      <c r="B18" t="s">
        <v>2</v>
      </c>
      <c r="C18" t="s">
        <v>1</v>
      </c>
      <c r="D18" s="1" t="s">
        <v>13</v>
      </c>
      <c r="E18" s="1" t="s">
        <v>13</v>
      </c>
      <c r="F18" s="1" t="s">
        <v>13</v>
      </c>
      <c r="G18" s="1" t="s">
        <v>13</v>
      </c>
      <c r="H18" s="1">
        <f>SUM(Data[[#This Row],[Below Basic]:[Advanced]])</f>
        <v>0</v>
      </c>
    </row>
    <row r="19" spans="1:8" x14ac:dyDescent="0.3">
      <c r="A19">
        <v>2002</v>
      </c>
      <c r="B19" t="s">
        <v>12</v>
      </c>
      <c r="C19" t="s">
        <v>1</v>
      </c>
      <c r="D19" s="1">
        <v>0.26532758848351701</v>
      </c>
      <c r="E19" s="1">
        <v>0.42881483201208098</v>
      </c>
      <c r="F19" s="1">
        <v>0.28222518700558497</v>
      </c>
      <c r="G19" s="1">
        <v>2.3632392498817101E-2</v>
      </c>
      <c r="H19" s="1">
        <f>SUM(Data[[#This Row],[Below Basic]:[Advanced]])</f>
        <v>1</v>
      </c>
    </row>
    <row r="20" spans="1:8" x14ac:dyDescent="0.3">
      <c r="A20">
        <v>2002</v>
      </c>
      <c r="B20" t="s">
        <v>2</v>
      </c>
      <c r="C20" t="s">
        <v>1</v>
      </c>
      <c r="D20" s="1">
        <v>0.38278766057233599</v>
      </c>
      <c r="E20" s="1">
        <v>0.33775034794924802</v>
      </c>
      <c r="F20" s="1">
        <v>0.222096489553293</v>
      </c>
      <c r="G20" s="1">
        <v>5.7365501925122707E-2</v>
      </c>
      <c r="H20" s="1">
        <f>SUM(Data[[#This Row],[Below Basic]:[Advanced]])</f>
        <v>0.99999999999999967</v>
      </c>
    </row>
    <row r="21" spans="1:8" x14ac:dyDescent="0.3">
      <c r="A21">
        <v>2003</v>
      </c>
      <c r="B21" t="s">
        <v>12</v>
      </c>
      <c r="C21" t="s">
        <v>1</v>
      </c>
      <c r="D21" s="1">
        <v>0.29488506093404598</v>
      </c>
      <c r="E21" s="1">
        <v>0.44565191287317901</v>
      </c>
      <c r="F21" s="1">
        <v>0.24003772524789502</v>
      </c>
      <c r="G21" s="1">
        <v>1.9425300944880101E-2</v>
      </c>
      <c r="H21" s="1">
        <f>SUM(Data[[#This Row],[Below Basic]:[Advanced]])</f>
        <v>1</v>
      </c>
    </row>
    <row r="22" spans="1:8" x14ac:dyDescent="0.3">
      <c r="A22">
        <v>2003</v>
      </c>
      <c r="B22" t="s">
        <v>2</v>
      </c>
      <c r="C22" t="s">
        <v>0</v>
      </c>
      <c r="D22" s="1">
        <v>0.176918522333395</v>
      </c>
      <c r="E22" s="1">
        <v>0.49423957092614901</v>
      </c>
      <c r="F22" s="1">
        <v>0.29366185132283001</v>
      </c>
      <c r="G22" s="1">
        <v>3.5180055417625498E-2</v>
      </c>
      <c r="H22" s="1">
        <f>SUM(Data[[#This Row],[Below Basic]:[Advanced]])</f>
        <v>0.99999999999999944</v>
      </c>
    </row>
    <row r="23" spans="1:8" x14ac:dyDescent="0.3">
      <c r="A23">
        <v>2003</v>
      </c>
      <c r="B23" t="s">
        <v>12</v>
      </c>
      <c r="C23" t="s">
        <v>0</v>
      </c>
      <c r="D23" s="1">
        <v>0.31387740894576899</v>
      </c>
      <c r="E23" s="1">
        <v>0.43744130831489897</v>
      </c>
      <c r="F23" s="1">
        <v>0.20789825036500498</v>
      </c>
      <c r="G23" s="1">
        <v>4.0783032374327594E-2</v>
      </c>
      <c r="H23" s="1">
        <f>SUM(Data[[#This Row],[Below Basic]:[Advanced]])</f>
        <v>1.0000000000000004</v>
      </c>
    </row>
    <row r="24" spans="1:8" x14ac:dyDescent="0.3">
      <c r="A24">
        <v>2003</v>
      </c>
      <c r="B24" t="s">
        <v>2</v>
      </c>
      <c r="C24" t="s">
        <v>1</v>
      </c>
      <c r="D24" s="1">
        <v>0.40983604639792298</v>
      </c>
      <c r="E24" s="1">
        <v>0.32511856339066497</v>
      </c>
      <c r="F24" s="1">
        <v>0.20862296975818601</v>
      </c>
      <c r="G24" s="1">
        <v>5.6422420453226103E-2</v>
      </c>
      <c r="H24" s="1">
        <f>SUM(Data[[#This Row],[Below Basic]:[Advanced]])</f>
        <v>1.0000000000000002</v>
      </c>
    </row>
    <row r="25" spans="1:8" x14ac:dyDescent="0.3">
      <c r="A25">
        <v>2005</v>
      </c>
      <c r="B25" t="s">
        <v>12</v>
      </c>
      <c r="C25" t="s">
        <v>1</v>
      </c>
      <c r="D25" s="1">
        <v>0.308716585995707</v>
      </c>
      <c r="E25" s="1">
        <v>0.43011394068333703</v>
      </c>
      <c r="F25" s="1">
        <v>0.23954626586331901</v>
      </c>
      <c r="G25" s="1">
        <v>2.1623207457637302E-2</v>
      </c>
      <c r="H25" s="1">
        <f>SUM(Data[[#This Row],[Below Basic]:[Advanced]])</f>
        <v>1.0000000000000002</v>
      </c>
    </row>
    <row r="26" spans="1:8" x14ac:dyDescent="0.3">
      <c r="A26">
        <v>2005</v>
      </c>
      <c r="B26" t="s">
        <v>2</v>
      </c>
      <c r="C26" t="s">
        <v>0</v>
      </c>
      <c r="D26" s="1">
        <v>0.13287330322968399</v>
      </c>
      <c r="E26" s="1">
        <v>0.466994941048755</v>
      </c>
      <c r="F26" s="1">
        <v>0.34905914962567103</v>
      </c>
      <c r="G26" s="1">
        <v>5.1072606095890094E-2</v>
      </c>
      <c r="H26" s="1">
        <f>SUM(Data[[#This Row],[Below Basic]:[Advanced]])</f>
        <v>1.0000000000000002</v>
      </c>
    </row>
    <row r="27" spans="1:8" x14ac:dyDescent="0.3">
      <c r="A27">
        <v>2005</v>
      </c>
      <c r="B27" t="s">
        <v>2</v>
      </c>
      <c r="C27" t="s">
        <v>1</v>
      </c>
      <c r="D27" s="1">
        <v>0.36061703437644804</v>
      </c>
      <c r="E27" s="1">
        <v>0.34951662447431303</v>
      </c>
      <c r="F27" s="1">
        <v>0.230121540687835</v>
      </c>
      <c r="G27" s="1">
        <v>5.9744800461404297E-2</v>
      </c>
      <c r="H27" s="1">
        <f>SUM(Data[[#This Row],[Below Basic]:[Advanced]])</f>
        <v>1.0000000000000004</v>
      </c>
    </row>
    <row r="28" spans="1:8" x14ac:dyDescent="0.3">
      <c r="A28">
        <v>2005</v>
      </c>
      <c r="B28" t="s">
        <v>12</v>
      </c>
      <c r="C28" t="s">
        <v>0</v>
      </c>
      <c r="D28" s="1">
        <v>0.279316853431262</v>
      </c>
      <c r="E28" s="1">
        <v>0.41324409815991997</v>
      </c>
      <c r="F28" s="1">
        <v>0.24508108770693698</v>
      </c>
      <c r="G28" s="1">
        <v>6.2357960701881002E-2</v>
      </c>
      <c r="H28" s="1">
        <f>SUM(Data[[#This Row],[Below Basic]:[Advanced]])</f>
        <v>0.99999999999999989</v>
      </c>
    </row>
    <row r="29" spans="1:8" x14ac:dyDescent="0.3">
      <c r="A29">
        <v>2007</v>
      </c>
      <c r="B29" t="s">
        <v>12</v>
      </c>
      <c r="C29" t="s">
        <v>1</v>
      </c>
      <c r="D29" s="1">
        <v>0.27014763925336599</v>
      </c>
      <c r="E29" s="1">
        <v>0.45469779081570799</v>
      </c>
      <c r="F29" s="1">
        <v>0.25522302463829999</v>
      </c>
      <c r="G29" s="1">
        <v>1.9931545292626002E-2</v>
      </c>
      <c r="H29" s="1">
        <f>SUM(Data[[#This Row],[Below Basic]:[Advanced]])</f>
        <v>0.99999999999999989</v>
      </c>
    </row>
    <row r="30" spans="1:8" x14ac:dyDescent="0.3">
      <c r="A30">
        <v>2007</v>
      </c>
      <c r="B30" t="s">
        <v>2</v>
      </c>
      <c r="C30" t="s">
        <v>0</v>
      </c>
      <c r="D30" s="1">
        <v>0.12611669056595201</v>
      </c>
      <c r="E30" s="1">
        <v>0.47152373129000202</v>
      </c>
      <c r="F30" s="1">
        <v>0.35082115863482699</v>
      </c>
      <c r="G30" s="1">
        <v>5.1538419509219308E-2</v>
      </c>
      <c r="H30" s="1">
        <f>SUM(Data[[#This Row],[Below Basic]:[Advanced]])</f>
        <v>1.0000000000000002</v>
      </c>
    </row>
    <row r="31" spans="1:8" x14ac:dyDescent="0.3">
      <c r="A31">
        <v>2007</v>
      </c>
      <c r="B31" t="s">
        <v>2</v>
      </c>
      <c r="C31" t="s">
        <v>1</v>
      </c>
      <c r="D31" s="1">
        <v>0.34223788498811103</v>
      </c>
      <c r="E31" s="1">
        <v>0.36143642956931105</v>
      </c>
      <c r="F31" s="1">
        <v>0.23330833065887099</v>
      </c>
      <c r="G31" s="1">
        <v>6.3017354783706903E-2</v>
      </c>
      <c r="H31" s="1">
        <f>SUM(Data[[#This Row],[Below Basic]:[Advanced]])</f>
        <v>1</v>
      </c>
    </row>
    <row r="32" spans="1:8" x14ac:dyDescent="0.3">
      <c r="A32">
        <v>2007</v>
      </c>
      <c r="B32" t="s">
        <v>12</v>
      </c>
      <c r="C32" t="s">
        <v>0</v>
      </c>
      <c r="D32" s="1">
        <v>0.223537687988833</v>
      </c>
      <c r="E32" s="1">
        <v>0.42973157908138604</v>
      </c>
      <c r="F32" s="1">
        <v>0.27799173843281799</v>
      </c>
      <c r="G32" s="1">
        <v>6.873899449696369E-2</v>
      </c>
      <c r="H32" s="1">
        <f>SUM(Data[[#This Row],[Below Basic]:[Advanced]])</f>
        <v>1.0000000000000007</v>
      </c>
    </row>
    <row r="33" spans="1:8" x14ac:dyDescent="0.3">
      <c r="A33">
        <v>2009</v>
      </c>
      <c r="B33" t="s">
        <v>12</v>
      </c>
      <c r="C33" t="s">
        <v>1</v>
      </c>
      <c r="D33" s="1">
        <v>0.27128160067412299</v>
      </c>
      <c r="E33" s="1">
        <v>0.45756008097137296</v>
      </c>
      <c r="F33" s="1">
        <v>0.25461865290637298</v>
      </c>
      <c r="G33" s="1">
        <v>1.65396654481311E-2</v>
      </c>
      <c r="H33" s="1">
        <f>SUM(Data[[#This Row],[Below Basic]:[Advanced]])</f>
        <v>1</v>
      </c>
    </row>
    <row r="34" spans="1:8" x14ac:dyDescent="0.3">
      <c r="A34">
        <v>2009</v>
      </c>
      <c r="B34" t="s">
        <v>2</v>
      </c>
      <c r="C34" t="s">
        <v>0</v>
      </c>
      <c r="D34" s="1">
        <v>0.14625169464257101</v>
      </c>
      <c r="E34" s="1">
        <v>0.47016475829656701</v>
      </c>
      <c r="F34" s="1">
        <v>0.340386209686241</v>
      </c>
      <c r="G34" s="1">
        <v>4.3197337374620996E-2</v>
      </c>
      <c r="H34" s="1">
        <f>SUM(Data[[#This Row],[Below Basic]:[Advanced]])</f>
        <v>1</v>
      </c>
    </row>
    <row r="35" spans="1:8" x14ac:dyDescent="0.3">
      <c r="A35">
        <v>2009</v>
      </c>
      <c r="B35" t="s">
        <v>2</v>
      </c>
      <c r="C35" t="s">
        <v>1</v>
      </c>
      <c r="D35" s="1">
        <v>0.35400183067311403</v>
      </c>
      <c r="E35" s="1">
        <v>0.36948100387022398</v>
      </c>
      <c r="F35" s="1">
        <v>0.21729742086444598</v>
      </c>
      <c r="G35" s="1">
        <v>5.9219744592215101E-2</v>
      </c>
      <c r="H35" s="1">
        <f>SUM(Data[[#This Row],[Below Basic]:[Advanced]])</f>
        <v>0.99999999999999911</v>
      </c>
    </row>
    <row r="36" spans="1:8" x14ac:dyDescent="0.3">
      <c r="A36">
        <v>2009</v>
      </c>
      <c r="B36" t="s">
        <v>12</v>
      </c>
      <c r="C36" t="s">
        <v>0</v>
      </c>
      <c r="D36" s="1">
        <v>0.22433186387857501</v>
      </c>
      <c r="E36" s="1">
        <v>0.41416376792189902</v>
      </c>
      <c r="F36" s="1">
        <v>0.27662293142164002</v>
      </c>
      <c r="G36" s="1">
        <v>8.4881436777885691E-2</v>
      </c>
      <c r="H36" s="1">
        <f>SUM(Data[[#This Row],[Below Basic]:[Advanced]])</f>
        <v>0.99999999999999967</v>
      </c>
    </row>
    <row r="37" spans="1:8" x14ac:dyDescent="0.3">
      <c r="A37">
        <v>2011</v>
      </c>
      <c r="B37" t="s">
        <v>12</v>
      </c>
      <c r="C37" t="s">
        <v>1</v>
      </c>
      <c r="D37" s="1">
        <v>0.25536650129021099</v>
      </c>
      <c r="E37" s="1">
        <v>0.47945288691439403</v>
      </c>
      <c r="F37" s="1">
        <v>0.24942449555137799</v>
      </c>
      <c r="G37" s="1">
        <v>1.5756116244017199E-2</v>
      </c>
      <c r="H37" s="1">
        <f>SUM(Data[[#This Row],[Below Basic]:[Advanced]])</f>
        <v>1.0000000000000002</v>
      </c>
    </row>
    <row r="38" spans="1:8" x14ac:dyDescent="0.3">
      <c r="A38">
        <v>2011</v>
      </c>
      <c r="B38" t="s">
        <v>2</v>
      </c>
      <c r="C38" t="s">
        <v>0</v>
      </c>
      <c r="D38" s="1">
        <v>0.14828328830163001</v>
      </c>
      <c r="E38" s="1">
        <v>0.46149849814942701</v>
      </c>
      <c r="F38" s="1">
        <v>0.34147139771855101</v>
      </c>
      <c r="G38" s="1">
        <v>4.8746815830391997E-2</v>
      </c>
      <c r="H38" s="1">
        <f>SUM(Data[[#This Row],[Below Basic]:[Advanced]])</f>
        <v>1.0000000000000002</v>
      </c>
    </row>
    <row r="39" spans="1:8" x14ac:dyDescent="0.3">
      <c r="A39">
        <v>2011</v>
      </c>
      <c r="B39" t="s">
        <v>2</v>
      </c>
      <c r="C39" t="s">
        <v>1</v>
      </c>
      <c r="D39" s="1">
        <v>0.36097284961217901</v>
      </c>
      <c r="E39" s="1">
        <v>0.35636438952968902</v>
      </c>
      <c r="F39" s="1">
        <v>0.22653399558244799</v>
      </c>
      <c r="G39" s="1">
        <v>5.6128765275684903E-2</v>
      </c>
      <c r="H39" s="1">
        <f>SUM(Data[[#This Row],[Below Basic]:[Advanced]])</f>
        <v>1.0000000000000009</v>
      </c>
    </row>
    <row r="40" spans="1:8" x14ac:dyDescent="0.3">
      <c r="A40">
        <v>2011</v>
      </c>
      <c r="B40" t="s">
        <v>12</v>
      </c>
      <c r="C40" t="s">
        <v>0</v>
      </c>
      <c r="D40" s="1">
        <v>0.18573195160733999</v>
      </c>
      <c r="E40" s="1">
        <v>0.41414024206702799</v>
      </c>
      <c r="F40" s="1">
        <v>0.310443832878111</v>
      </c>
      <c r="G40" s="1">
        <v>8.9683973447520507E-2</v>
      </c>
      <c r="H40" s="1">
        <f>SUM(Data[[#This Row],[Below Basic]:[Advanced]])</f>
        <v>0.99999999999999956</v>
      </c>
    </row>
    <row r="41" spans="1:8" x14ac:dyDescent="0.3">
      <c r="A41">
        <v>2013</v>
      </c>
      <c r="B41" t="s">
        <v>12</v>
      </c>
      <c r="C41" t="s">
        <v>1</v>
      </c>
      <c r="D41" s="1">
        <v>0.24334712412153897</v>
      </c>
      <c r="E41" s="1">
        <v>0.44848390936498606</v>
      </c>
      <c r="F41" s="1">
        <v>0.28594964675537898</v>
      </c>
      <c r="G41" s="1">
        <v>2.22193197580959E-2</v>
      </c>
      <c r="H41" s="1">
        <f>SUM(Data[[#This Row],[Below Basic]:[Advanced]])</f>
        <v>0.99999999999999989</v>
      </c>
    </row>
    <row r="42" spans="1:8" x14ac:dyDescent="0.3">
      <c r="A42">
        <v>2013</v>
      </c>
      <c r="B42" t="s">
        <v>2</v>
      </c>
      <c r="C42" t="s">
        <v>1</v>
      </c>
      <c r="D42" s="1">
        <v>0.37312386935525504</v>
      </c>
      <c r="E42" s="1">
        <v>0.34215748951270902</v>
      </c>
      <c r="F42" s="1">
        <v>0.22178768056268999</v>
      </c>
      <c r="G42" s="1">
        <v>6.29309605693468E-2</v>
      </c>
      <c r="H42" s="1">
        <f>SUM(Data[[#This Row],[Below Basic]:[Advanced]])</f>
        <v>1.0000000000000009</v>
      </c>
    </row>
    <row r="43" spans="1:8" x14ac:dyDescent="0.3">
      <c r="A43">
        <v>2013</v>
      </c>
      <c r="B43" t="s">
        <v>2</v>
      </c>
      <c r="C43" t="s">
        <v>0</v>
      </c>
      <c r="D43" s="1">
        <v>0.15854129609109902</v>
      </c>
      <c r="E43" s="1">
        <v>0.43026599558443601</v>
      </c>
      <c r="F43" s="1">
        <v>0.34097122179444805</v>
      </c>
      <c r="G43" s="1">
        <v>7.0221486530016503E-2</v>
      </c>
      <c r="H43" s="1">
        <f>SUM(Data[[#This Row],[Below Basic]:[Advanced]])</f>
        <v>0.99999999999999956</v>
      </c>
    </row>
    <row r="44" spans="1:8" x14ac:dyDescent="0.3">
      <c r="A44">
        <v>2013</v>
      </c>
      <c r="B44" t="s">
        <v>12</v>
      </c>
      <c r="C44" t="s">
        <v>0</v>
      </c>
      <c r="D44" s="1">
        <v>0.20224504145370703</v>
      </c>
      <c r="E44" s="1">
        <v>0.41854452800143299</v>
      </c>
      <c r="F44" s="1">
        <v>0.30149114564139901</v>
      </c>
      <c r="G44" s="1">
        <v>7.7719284903461194E-2</v>
      </c>
      <c r="H44" s="1">
        <f>SUM(Data[[#This Row],[Below Basic]:[Advanced]])</f>
        <v>1.0000000000000002</v>
      </c>
    </row>
    <row r="45" spans="1:8" x14ac:dyDescent="0.3">
      <c r="A45">
        <v>2015</v>
      </c>
      <c r="B45" t="s">
        <v>12</v>
      </c>
      <c r="C45" t="s">
        <v>1</v>
      </c>
      <c r="D45" s="1">
        <v>0.27531282458516304</v>
      </c>
      <c r="E45" s="1">
        <v>0.44457750331963403</v>
      </c>
      <c r="F45" s="1">
        <v>0.25541539510941003</v>
      </c>
      <c r="G45" s="1">
        <v>2.4694276985793698E-2</v>
      </c>
      <c r="H45" s="1">
        <f>SUM(Data[[#This Row],[Below Basic]:[Advanced]])</f>
        <v>1.0000000000000007</v>
      </c>
    </row>
    <row r="46" spans="1:8" x14ac:dyDescent="0.3">
      <c r="A46">
        <v>2015</v>
      </c>
      <c r="B46" t="s">
        <v>2</v>
      </c>
      <c r="C46" t="s">
        <v>1</v>
      </c>
      <c r="D46" s="1">
        <v>0.35967028259745498</v>
      </c>
      <c r="E46" s="1">
        <v>0.33394750690186903</v>
      </c>
      <c r="F46" s="1">
        <v>0.23823271857865203</v>
      </c>
      <c r="G46" s="1">
        <v>6.81494919220242E-2</v>
      </c>
      <c r="H46" s="1">
        <f>SUM(Data[[#This Row],[Below Basic]:[Advanced]])</f>
        <v>1.0000000000000002</v>
      </c>
    </row>
    <row r="47" spans="1:8" x14ac:dyDescent="0.3">
      <c r="A47">
        <v>2015</v>
      </c>
      <c r="B47" t="s">
        <v>12</v>
      </c>
      <c r="C47" t="s">
        <v>0</v>
      </c>
      <c r="D47" s="1">
        <v>0.25262017102546402</v>
      </c>
      <c r="E47" s="1">
        <v>0.42450144069697898</v>
      </c>
      <c r="F47" s="1">
        <v>0.25125277898813098</v>
      </c>
      <c r="G47" s="1">
        <v>7.1625609289425601E-2</v>
      </c>
      <c r="H47" s="1">
        <f>SUM(Data[[#This Row],[Below Basic]:[Advanced]])</f>
        <v>0.99999999999999956</v>
      </c>
    </row>
    <row r="48" spans="1:8" x14ac:dyDescent="0.3">
      <c r="A48">
        <v>2015</v>
      </c>
      <c r="B48" t="s">
        <v>2</v>
      </c>
      <c r="C48" t="s">
        <v>0</v>
      </c>
      <c r="D48" s="1">
        <v>0.14121242980186</v>
      </c>
      <c r="E48" s="1">
        <v>0.41897019859937301</v>
      </c>
      <c r="F48" s="1">
        <v>0.35724247998865399</v>
      </c>
      <c r="G48" s="1">
        <v>8.2574891610112694E-2</v>
      </c>
      <c r="H48" s="1">
        <f>SUM(Data[[#This Row],[Below Basic]:[Advanced]])</f>
        <v>0.99999999999999967</v>
      </c>
    </row>
    <row r="49" spans="1:8" x14ac:dyDescent="0.3">
      <c r="A49">
        <v>2017</v>
      </c>
      <c r="B49" t="s">
        <v>12</v>
      </c>
      <c r="C49" t="s">
        <v>1</v>
      </c>
      <c r="D49" s="1">
        <v>0.28530389101756798</v>
      </c>
      <c r="E49" s="1">
        <v>0.43517891405036802</v>
      </c>
      <c r="F49" s="1">
        <v>0.25946766512096997</v>
      </c>
      <c r="G49" s="1">
        <v>2.0049529811094299E-2</v>
      </c>
      <c r="H49" s="1">
        <f>SUM(Data[[#This Row],[Below Basic]:[Advanced]])</f>
        <v>1.0000000000000002</v>
      </c>
    </row>
    <row r="50" spans="1:8" x14ac:dyDescent="0.3">
      <c r="A50">
        <v>2017</v>
      </c>
      <c r="B50" t="s">
        <v>2</v>
      </c>
      <c r="C50" t="s">
        <v>1</v>
      </c>
      <c r="D50" s="1">
        <v>0.39504734196759</v>
      </c>
      <c r="E50" s="1">
        <v>0.31791678508318699</v>
      </c>
      <c r="F50" s="1">
        <v>0.23246276239257699</v>
      </c>
      <c r="G50" s="1">
        <v>5.4573110556645502E-2</v>
      </c>
      <c r="H50" s="1">
        <f>SUM(Data[[#This Row],[Below Basic]:[Advanced]])</f>
        <v>0.99999999999999944</v>
      </c>
    </row>
    <row r="51" spans="1:8" x14ac:dyDescent="0.3">
      <c r="A51">
        <v>2017</v>
      </c>
      <c r="B51" t="s">
        <v>2</v>
      </c>
      <c r="C51" t="s">
        <v>0</v>
      </c>
      <c r="D51" s="1">
        <v>0.18448043403645201</v>
      </c>
      <c r="E51" s="1">
        <v>0.40369366722296102</v>
      </c>
      <c r="F51" s="1">
        <v>0.32862343346596901</v>
      </c>
      <c r="G51" s="1">
        <v>8.3202465274618498E-2</v>
      </c>
      <c r="H51" s="1">
        <f>SUM(Data[[#This Row],[Below Basic]:[Advanced]])</f>
        <v>1.0000000000000004</v>
      </c>
    </row>
    <row r="52" spans="1:8" x14ac:dyDescent="0.3">
      <c r="A52">
        <v>2017</v>
      </c>
      <c r="B52" t="s">
        <v>12</v>
      </c>
      <c r="C52" t="s">
        <v>0</v>
      </c>
      <c r="D52" s="1">
        <v>0.30244233696294304</v>
      </c>
      <c r="E52" s="1">
        <v>0.36798275268331598</v>
      </c>
      <c r="F52" s="1">
        <v>0.23818125699755399</v>
      </c>
      <c r="G52" s="1">
        <v>9.1393653356187307E-2</v>
      </c>
      <c r="H52" s="1">
        <f>SUM(Data[[#This Row],[Below Basic]:[Advanced]])</f>
        <v>1.0000000000000002</v>
      </c>
    </row>
    <row r="53" spans="1:8" x14ac:dyDescent="0.3">
      <c r="A53">
        <v>2019</v>
      </c>
      <c r="B53" t="s">
        <v>12</v>
      </c>
      <c r="C53" t="s">
        <v>1</v>
      </c>
      <c r="D53" s="1">
        <v>0.32952023953516402</v>
      </c>
      <c r="E53" s="1">
        <v>0.42010544500621999</v>
      </c>
      <c r="F53" s="1">
        <v>0.23188083285184402</v>
      </c>
      <c r="G53" s="1">
        <v>1.8493482606771999E-2</v>
      </c>
      <c r="H53" s="1">
        <f>SUM(Data[[#This Row],[Below Basic]:[Advanced]])</f>
        <v>1</v>
      </c>
    </row>
    <row r="54" spans="1:8" x14ac:dyDescent="0.3">
      <c r="A54">
        <v>2019</v>
      </c>
      <c r="B54" t="s">
        <v>2</v>
      </c>
      <c r="C54" t="s">
        <v>1</v>
      </c>
      <c r="D54" s="1">
        <v>0.387539001895229</v>
      </c>
      <c r="E54" s="1">
        <v>0.30977180064165399</v>
      </c>
      <c r="F54" s="1">
        <v>0.236827648246064</v>
      </c>
      <c r="G54" s="1">
        <v>6.5861549217052701E-2</v>
      </c>
      <c r="H54" s="1">
        <f>SUM(Data[[#This Row],[Below Basic]:[Advanced]])</f>
        <v>0.99999999999999978</v>
      </c>
    </row>
    <row r="55" spans="1:8" x14ac:dyDescent="0.3">
      <c r="A55">
        <v>2019</v>
      </c>
      <c r="B55" t="s">
        <v>12</v>
      </c>
      <c r="C55" t="s">
        <v>0</v>
      </c>
      <c r="D55" s="1">
        <v>0.32043829851544403</v>
      </c>
      <c r="E55" s="1">
        <v>0.384058248874101</v>
      </c>
      <c r="F55" s="1">
        <v>0.22087370604577899</v>
      </c>
      <c r="G55" s="1">
        <v>7.4629746564675498E-2</v>
      </c>
      <c r="H55" s="1">
        <f>SUM(Data[[#This Row],[Below Basic]:[Advanced]])</f>
        <v>0.99999999999999956</v>
      </c>
    </row>
    <row r="56" spans="1:8" x14ac:dyDescent="0.3">
      <c r="A56">
        <v>2019</v>
      </c>
      <c r="B56" t="s">
        <v>2</v>
      </c>
      <c r="C56" t="s">
        <v>0</v>
      </c>
      <c r="D56" s="1">
        <v>0.15612998987153401</v>
      </c>
      <c r="E56" s="1">
        <v>0.40714143366540001</v>
      </c>
      <c r="F56" s="1">
        <v>0.34440362867288599</v>
      </c>
      <c r="G56" s="1">
        <v>9.2324947790179412E-2</v>
      </c>
      <c r="H56" s="1">
        <f>SUM(Data[[#This Row],[Below Basic]:[Advanced]])</f>
        <v>0.99999999999999944</v>
      </c>
    </row>
    <row r="57" spans="1:8" x14ac:dyDescent="0.3">
      <c r="A57">
        <v>2022</v>
      </c>
      <c r="B57" t="s">
        <v>12</v>
      </c>
      <c r="C57" t="s">
        <v>1</v>
      </c>
      <c r="D57" s="1">
        <v>0.34187346066418101</v>
      </c>
      <c r="E57" s="1">
        <v>0.42593614252762102</v>
      </c>
      <c r="F57" s="1">
        <v>0.21351688988276599</v>
      </c>
      <c r="G57" s="1">
        <v>1.8673506925432598E-2</v>
      </c>
      <c r="H57" s="1">
        <f>SUM(Data[[#This Row],[Below Basic]:[Advanced]])</f>
        <v>1.0000000000000007</v>
      </c>
    </row>
    <row r="58" spans="1:8" x14ac:dyDescent="0.3">
      <c r="A58">
        <v>2022</v>
      </c>
      <c r="B58" t="s">
        <v>12</v>
      </c>
      <c r="C58" t="s">
        <v>0</v>
      </c>
      <c r="D58" s="1">
        <v>0.39415223325499399</v>
      </c>
      <c r="E58" s="1">
        <v>0.36810050708393</v>
      </c>
      <c r="F58" s="1">
        <v>0.18460180998150799</v>
      </c>
      <c r="G58" s="1">
        <v>5.3145449679568108E-2</v>
      </c>
      <c r="H58" s="1">
        <f>SUM(Data[[#This Row],[Below Basic]:[Advanced]])</f>
        <v>1</v>
      </c>
    </row>
    <row r="59" spans="1:8" x14ac:dyDescent="0.3">
      <c r="A59">
        <v>2022</v>
      </c>
      <c r="B59" t="s">
        <v>2</v>
      </c>
      <c r="C59" t="s">
        <v>1</v>
      </c>
      <c r="D59" s="1">
        <v>0.41585761976037999</v>
      </c>
      <c r="E59" s="1">
        <v>0.28472011350835397</v>
      </c>
      <c r="F59" s="1">
        <v>0.23138445042276398</v>
      </c>
      <c r="G59" s="1">
        <v>6.8037816308501003E-2</v>
      </c>
      <c r="H59" s="1">
        <f>SUM(Data[[#This Row],[Below Basic]:[Advanced]])</f>
        <v>0.999999999999999</v>
      </c>
    </row>
    <row r="60" spans="1:8" x14ac:dyDescent="0.3">
      <c r="A60">
        <v>2022</v>
      </c>
      <c r="B60" t="s">
        <v>2</v>
      </c>
      <c r="C60" t="s">
        <v>0</v>
      </c>
      <c r="D60" s="1">
        <v>0.215078952432015</v>
      </c>
      <c r="E60" s="1">
        <v>0.40359228060438601</v>
      </c>
      <c r="F60" s="1">
        <v>0.30559390191077801</v>
      </c>
      <c r="G60" s="1">
        <v>7.5734865052821607E-2</v>
      </c>
      <c r="H60" s="1">
        <f>SUM(Data[[#This Row],[Below Basic]:[Advanced]])</f>
        <v>1.0000000000000007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C509-196D-48FD-927F-218EA4C81A1B}">
  <dimension ref="A1:C17"/>
  <sheetViews>
    <sheetView workbookViewId="0">
      <selection activeCell="B5" sqref="B5"/>
    </sheetView>
  </sheetViews>
  <sheetFormatPr defaultRowHeight="14.4" x14ac:dyDescent="0.3"/>
  <sheetData>
    <row r="1" spans="1:3" x14ac:dyDescent="0.3">
      <c r="A1" t="s">
        <v>9</v>
      </c>
      <c r="B1" t="s">
        <v>8</v>
      </c>
      <c r="C1" t="s">
        <v>7</v>
      </c>
    </row>
    <row r="2" spans="1:3" x14ac:dyDescent="0.3">
      <c r="A2" t="s">
        <v>2</v>
      </c>
      <c r="B2" t="s">
        <v>1</v>
      </c>
      <c r="C2">
        <v>2022</v>
      </c>
    </row>
    <row r="3" spans="1:3" x14ac:dyDescent="0.3">
      <c r="A3" t="s">
        <v>12</v>
      </c>
      <c r="B3" t="s">
        <v>0</v>
      </c>
      <c r="C3">
        <v>2019</v>
      </c>
    </row>
    <row r="4" spans="1:3" x14ac:dyDescent="0.3">
      <c r="C4">
        <v>2017</v>
      </c>
    </row>
    <row r="5" spans="1:3" x14ac:dyDescent="0.3">
      <c r="C5">
        <v>2015</v>
      </c>
    </row>
    <row r="6" spans="1:3" x14ac:dyDescent="0.3">
      <c r="C6">
        <v>2013</v>
      </c>
    </row>
    <row r="7" spans="1:3" x14ac:dyDescent="0.3">
      <c r="C7">
        <v>2011</v>
      </c>
    </row>
    <row r="8" spans="1:3" x14ac:dyDescent="0.3">
      <c r="C8">
        <v>2009</v>
      </c>
    </row>
    <row r="9" spans="1:3" x14ac:dyDescent="0.3">
      <c r="C9">
        <v>2007</v>
      </c>
    </row>
    <row r="10" spans="1:3" x14ac:dyDescent="0.3">
      <c r="C10">
        <v>2005</v>
      </c>
    </row>
    <row r="11" spans="1:3" x14ac:dyDescent="0.3">
      <c r="C11">
        <v>2003</v>
      </c>
    </row>
    <row r="12" spans="1:3" x14ac:dyDescent="0.3">
      <c r="C12">
        <v>2002</v>
      </c>
    </row>
    <row r="13" spans="1:3" x14ac:dyDescent="0.3">
      <c r="C13">
        <v>2000</v>
      </c>
    </row>
    <row r="14" spans="1:3" x14ac:dyDescent="0.3">
      <c r="C14">
        <v>1998</v>
      </c>
    </row>
    <row r="15" spans="1:3" x14ac:dyDescent="0.3">
      <c r="C15">
        <v>1996</v>
      </c>
    </row>
    <row r="16" spans="1:3" x14ac:dyDescent="0.3">
      <c r="C16">
        <v>1994</v>
      </c>
    </row>
    <row r="17" spans="3:3" x14ac:dyDescent="0.3">
      <c r="C17">
        <v>1992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6952-2463-45F5-84AC-8284969DD52B}">
  <dimension ref="A1"/>
  <sheetViews>
    <sheetView workbookViewId="0">
      <selection activeCell="B7" sqref="B7"/>
    </sheetView>
  </sheetViews>
  <sheetFormatPr defaultRowHeight="14.4" x14ac:dyDescent="0.3"/>
  <cols>
    <col min="1" max="1" width="10.88671875" style="3" customWidth="1"/>
    <col min="2" max="2" width="13.21875" style="3" bestFit="1" customWidth="1"/>
    <col min="3" max="4" width="10.88671875" style="3" customWidth="1"/>
    <col min="5" max="5" width="57" style="3" bestFit="1" customWidth="1"/>
    <col min="6" max="16384" width="8.88671875" style="3"/>
  </cols>
  <sheetData>
    <row r="1" spans="1:1" x14ac:dyDescent="0.3">
      <c r="A1" s="3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19BD71188944A8701E9ABA04F7B28" ma:contentTypeVersion="12" ma:contentTypeDescription="Create a new document." ma:contentTypeScope="" ma:versionID="1e2d692abc4a545a08190118a9fc504b">
  <xsd:schema xmlns:xsd="http://www.w3.org/2001/XMLSchema" xmlns:xs="http://www.w3.org/2001/XMLSchema" xmlns:p="http://schemas.microsoft.com/office/2006/metadata/properties" xmlns:ns3="2a081636-720d-4a82-ab03-495b8644ba52" xmlns:ns4="fca69518-f380-488c-b2ff-fcc064aed949" targetNamespace="http://schemas.microsoft.com/office/2006/metadata/properties" ma:root="true" ma:fieldsID="24b9d747dcbc3baf52fae385b22bbe07" ns3:_="" ns4:_="">
    <xsd:import namespace="2a081636-720d-4a82-ab03-495b8644ba52"/>
    <xsd:import namespace="fca69518-f380-488c-b2ff-fcc064aed9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81636-720d-4a82-ab03-495b8644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69518-f380-488c-b2ff-fcc064aed9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912AC-8D2E-498D-A3D0-B57A3F841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81636-720d-4a82-ab03-495b8644ba52"/>
    <ds:schemaRef ds:uri="fca69518-f380-488c-b2ff-fcc064aed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29CA4-F778-4095-A111-BC5CE8FB9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AFB04-3E47-4F88-BC18-15E7CFE4AA3B}">
  <ds:schemaRefs>
    <ds:schemaRef ds:uri="http://schemas.openxmlformats.org/package/2006/metadata/core-properties"/>
    <ds:schemaRef ds:uri="http://www.w3.org/XML/1998/namespace"/>
    <ds:schemaRef ds:uri="fca69518-f380-488c-b2ff-fcc064aed949"/>
    <ds:schemaRef ds:uri="http://purl.org/dc/dcmitype/"/>
    <ds:schemaRef ds:uri="2a081636-720d-4a82-ab03-495b8644ba5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Validation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Barba</dc:creator>
  <cp:lastModifiedBy>Michael Barba</cp:lastModifiedBy>
  <dcterms:created xsi:type="dcterms:W3CDTF">2022-10-24T17:54:28Z</dcterms:created>
  <dcterms:modified xsi:type="dcterms:W3CDTF">2022-10-25T14:46:35Z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0x01010037C19BD71188944A8701E9ABA04F7B28</vt:lpwstr>
  </property>
</Properties>
</file>